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<sst xmlns="http://schemas.openxmlformats.org/spreadsheetml/2006/main" count="79" uniqueCount="73">
  <si>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</si>
  <si>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</si>
  <si>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</si>
  <si>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</si>
  <si>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</si>
  <si>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</si>
  <si>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</si>
  <si>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</si>
  <si>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</si>
  <si>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</si>
  <si>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</si>
  <si>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</si>
  <si>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</si>
  <si>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</si>
  <si>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</si>
  <si>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</si>
  <si>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</si>
  <si>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</si>
  <si>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</si>
  <si>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</si>
  <si>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</si>
  <si>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</si>
  <si>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</si>
  <si>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</si>
  <si>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</si>
  <si>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</si>
  <si>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</si>
  <si>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</si>
  <si>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</si>
  <si>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</si>
  <si>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</si>
  <si>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</si>
  <si>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</si>
  <si>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</si>
  <si>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</si>
  <si>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</si>
  <si>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</si>
  <si>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</si>
  <si>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</si>
  <si>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</si>
  <si>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</si>
  <si>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</si>
  <si>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</si>
  <si>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</si>
  <si>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</si>
  <si>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</si>
  <si>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</si>
  <si>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</si>
  <si>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</si>
  <si>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</si>
  <si>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</si>
  <si>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</si>
  <si>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</si>
  <si>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</si>
  <si>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</si>
  <si>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</si>
  <si>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</si>
  <si>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</si>
  <si>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</si>
  <si>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</si>
  <si>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</si>
  <si>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</si>
  <si>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</si>
  <si>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</si>
  <si>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</si>
  <si>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</si>
  <si>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</si>
  <si>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</si>
  <si>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</si>
  <si>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16.01.2017</t>
  </si>
  <si>
    <r>
      <t xml:space="preserve">станом на 16.01.2017р.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</si>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</sst>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4.35"/>
      <color indexed="8"/>
      <name val="Times New Roman"/>
      <family val="1"/>
    </font>
    <font>
      <sz val="6.4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 val="autoZero"/>
        <c:auto val="0"/>
        <c:lblOffset val="100"/>
        <c:tickLblSkip val="1"/>
        <c:noMultiLvlLbl val="0"/>
      </c:catAx>
      <c:valAx>
        <c:axId val="278081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8946930"/>
        <c:axId val="37869187"/>
      </c:bar3D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4693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78364"/>
        <c:axId val="47505277"/>
      </c:bar3D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364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22 553,1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-66 803,4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- 1 334 938,0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60</v>
      </c>
      <c r="Q1" s="117"/>
      <c r="R1" s="117"/>
      <c r="S1" s="117"/>
      <c r="T1" s="117"/>
      <c r="U1" s="118"/>
    </row>
    <row r="2" spans="1:21" ht="15" thickBot="1">
      <c r="A2" s="119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70</v>
      </c>
      <c r="Q2" s="123"/>
      <c r="R2" s="123"/>
      <c r="S2" s="123"/>
      <c r="T2" s="123"/>
      <c r="U2" s="12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5" t="s">
        <v>47</v>
      </c>
      <c r="T3" s="126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AVERAGE(L4:L10)</f>
        <v>3221.8685714285716</v>
      </c>
      <c r="P4" s="71">
        <v>0</v>
      </c>
      <c r="Q4" s="72">
        <v>0</v>
      </c>
      <c r="R4" s="73">
        <v>0</v>
      </c>
      <c r="S4" s="127">
        <v>0</v>
      </c>
      <c r="T4" s="128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3221.9</v>
      </c>
      <c r="P5" s="75">
        <v>0</v>
      </c>
      <c r="Q5" s="69">
        <v>0</v>
      </c>
      <c r="R5" s="76">
        <v>22.3</v>
      </c>
      <c r="S5" s="109">
        <v>0</v>
      </c>
      <c r="T5" s="110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3221.9</v>
      </c>
      <c r="P6" s="77">
        <v>0</v>
      </c>
      <c r="Q6" s="78">
        <v>0</v>
      </c>
      <c r="R6" s="79">
        <v>0</v>
      </c>
      <c r="S6" s="111">
        <v>0</v>
      </c>
      <c r="T6" s="112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3221.9</v>
      </c>
      <c r="P7" s="77">
        <v>0</v>
      </c>
      <c r="Q7" s="78">
        <v>0</v>
      </c>
      <c r="R7" s="79">
        <v>50.4</v>
      </c>
      <c r="S7" s="111">
        <v>0</v>
      </c>
      <c r="T7" s="112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3221.9</v>
      </c>
      <c r="P8" s="77">
        <v>0</v>
      </c>
      <c r="Q8" s="78">
        <v>0</v>
      </c>
      <c r="R8" s="76">
        <v>0</v>
      </c>
      <c r="S8" s="109">
        <v>0</v>
      </c>
      <c r="T8" s="110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3221.9</v>
      </c>
      <c r="P9" s="77">
        <v>0</v>
      </c>
      <c r="Q9" s="78">
        <v>0</v>
      </c>
      <c r="R9" s="76">
        <v>0</v>
      </c>
      <c r="S9" s="109">
        <v>0</v>
      </c>
      <c r="T9" s="110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7.999999999999638</v>
      </c>
      <c r="L10" s="69">
        <v>4149.9</v>
      </c>
      <c r="M10" s="78">
        <v>5200</v>
      </c>
      <c r="N10" s="3">
        <f t="shared" si="1"/>
        <v>0.7980576923076922</v>
      </c>
      <c r="O10" s="2">
        <v>3221.9</v>
      </c>
      <c r="P10" s="77">
        <v>0</v>
      </c>
      <c r="Q10" s="78">
        <v>0</v>
      </c>
      <c r="R10" s="76">
        <v>0</v>
      </c>
      <c r="S10" s="109">
        <v>0</v>
      </c>
      <c r="T10" s="110"/>
      <c r="U10" s="74">
        <f>P10+Q10+S10+R10+T10</f>
        <v>0</v>
      </c>
    </row>
    <row r="11" spans="1:21" ht="12.75">
      <c r="A11" s="10">
        <v>42751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 t="shared" si="0"/>
        <v>0</v>
      </c>
      <c r="L11" s="69"/>
      <c r="M11" s="69">
        <v>4800</v>
      </c>
      <c r="N11" s="3">
        <f t="shared" si="1"/>
        <v>0</v>
      </c>
      <c r="O11" s="2">
        <v>3221.9</v>
      </c>
      <c r="P11" s="75"/>
      <c r="Q11" s="69"/>
      <c r="R11" s="76"/>
      <c r="S11" s="109"/>
      <c r="T11" s="110"/>
      <c r="U11" s="74">
        <f t="shared" si="2"/>
        <v>0</v>
      </c>
    </row>
    <row r="12" spans="1:21" ht="12.75">
      <c r="A12" s="10">
        <v>42752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 t="shared" si="0"/>
        <v>0</v>
      </c>
      <c r="L12" s="69"/>
      <c r="M12" s="69">
        <v>3500</v>
      </c>
      <c r="N12" s="3">
        <f t="shared" si="1"/>
        <v>0</v>
      </c>
      <c r="O12" s="2">
        <v>3221.9</v>
      </c>
      <c r="P12" s="75"/>
      <c r="Q12" s="69"/>
      <c r="R12" s="76"/>
      <c r="S12" s="109"/>
      <c r="T12" s="110"/>
      <c r="U12" s="74">
        <f t="shared" si="2"/>
        <v>0</v>
      </c>
    </row>
    <row r="13" spans="1:21" ht="12.75">
      <c r="A13" s="10">
        <v>42753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 t="shared" si="0"/>
        <v>0</v>
      </c>
      <c r="L13" s="69"/>
      <c r="M13" s="69">
        <v>3200</v>
      </c>
      <c r="N13" s="3">
        <f t="shared" si="1"/>
        <v>0</v>
      </c>
      <c r="O13" s="2">
        <v>3221.9</v>
      </c>
      <c r="P13" s="75"/>
      <c r="Q13" s="69"/>
      <c r="R13" s="76"/>
      <c r="S13" s="109"/>
      <c r="T13" s="110"/>
      <c r="U13" s="74">
        <f t="shared" si="2"/>
        <v>0</v>
      </c>
    </row>
    <row r="14" spans="1:21" ht="12.75">
      <c r="A14" s="10">
        <v>42754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6400</v>
      </c>
      <c r="N14" s="3">
        <f t="shared" si="1"/>
        <v>0</v>
      </c>
      <c r="O14" s="2">
        <v>3221.9</v>
      </c>
      <c r="P14" s="75"/>
      <c r="Q14" s="69"/>
      <c r="R14" s="80"/>
      <c r="S14" s="109"/>
      <c r="T14" s="110"/>
      <c r="U14" s="74">
        <f t="shared" si="2"/>
        <v>0</v>
      </c>
    </row>
    <row r="15" spans="1:21" ht="12.75">
      <c r="A15" s="10">
        <v>42755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4800</v>
      </c>
      <c r="N15" s="3">
        <f>L15/M15</f>
        <v>0</v>
      </c>
      <c r="O15" s="2">
        <v>3221.9</v>
      </c>
      <c r="P15" s="75"/>
      <c r="Q15" s="69"/>
      <c r="R15" s="80"/>
      <c r="S15" s="109"/>
      <c r="T15" s="110"/>
      <c r="U15" s="74">
        <f t="shared" si="2"/>
        <v>0</v>
      </c>
    </row>
    <row r="16" spans="1:21" ht="12.75">
      <c r="A16" s="10">
        <v>42758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3221.9</v>
      </c>
      <c r="P16" s="75"/>
      <c r="Q16" s="69"/>
      <c r="R16" s="80"/>
      <c r="S16" s="109"/>
      <c r="T16" s="110"/>
      <c r="U16" s="74">
        <f t="shared" si="2"/>
        <v>0</v>
      </c>
    </row>
    <row r="17" spans="1:21" ht="12.75">
      <c r="A17" s="10">
        <v>42759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4425</v>
      </c>
      <c r="N17" s="3">
        <f t="shared" si="1"/>
        <v>0</v>
      </c>
      <c r="O17" s="2">
        <v>3221.9</v>
      </c>
      <c r="P17" s="75"/>
      <c r="Q17" s="69"/>
      <c r="R17" s="80"/>
      <c r="S17" s="109"/>
      <c r="T17" s="110"/>
      <c r="U17" s="74">
        <f t="shared" si="2"/>
        <v>0</v>
      </c>
    </row>
    <row r="18" spans="1:21" ht="12.75">
      <c r="A18" s="10">
        <v>42760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3800</v>
      </c>
      <c r="N18" s="3">
        <f>L18/M18</f>
        <v>0</v>
      </c>
      <c r="O18" s="2">
        <v>3221.9</v>
      </c>
      <c r="P18" s="75"/>
      <c r="Q18" s="69"/>
      <c r="R18" s="76"/>
      <c r="S18" s="109"/>
      <c r="T18" s="110"/>
      <c r="U18" s="74">
        <f t="shared" si="2"/>
        <v>0</v>
      </c>
    </row>
    <row r="19" spans="1:21" ht="12.75">
      <c r="A19" s="10">
        <v>42761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3221.9</v>
      </c>
      <c r="P19" s="75"/>
      <c r="Q19" s="69"/>
      <c r="R19" s="76"/>
      <c r="S19" s="109"/>
      <c r="T19" s="110"/>
      <c r="U19" s="74">
        <f t="shared" si="2"/>
        <v>0</v>
      </c>
    </row>
    <row r="20" spans="1:21" ht="12.75">
      <c r="A20" s="10">
        <v>42762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3200</v>
      </c>
      <c r="N20" s="3">
        <f t="shared" si="1"/>
        <v>0</v>
      </c>
      <c r="O20" s="2">
        <v>3221.9</v>
      </c>
      <c r="P20" s="75"/>
      <c r="Q20" s="69"/>
      <c r="R20" s="76"/>
      <c r="S20" s="109"/>
      <c r="T20" s="110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3221.9</v>
      </c>
      <c r="P21" s="81"/>
      <c r="Q21" s="80"/>
      <c r="R21" s="76"/>
      <c r="S21" s="109"/>
      <c r="T21" s="110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3221.9</v>
      </c>
      <c r="P22" s="81"/>
      <c r="Q22" s="80"/>
      <c r="R22" s="76"/>
      <c r="S22" s="109"/>
      <c r="T22" s="110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11942.2</v>
      </c>
      <c r="C23" s="92">
        <f t="shared" si="3"/>
        <v>662.7</v>
      </c>
      <c r="D23" s="92">
        <f t="shared" si="3"/>
        <v>218.9</v>
      </c>
      <c r="E23" s="92">
        <f t="shared" si="3"/>
        <v>1172.2</v>
      </c>
      <c r="F23" s="92">
        <f t="shared" si="3"/>
        <v>6992.8</v>
      </c>
      <c r="G23" s="92">
        <f t="shared" si="3"/>
        <v>461.8</v>
      </c>
      <c r="H23" s="92">
        <f t="shared" si="3"/>
        <v>236.6</v>
      </c>
      <c r="I23" s="92">
        <f t="shared" si="3"/>
        <v>685</v>
      </c>
      <c r="J23" s="92">
        <f t="shared" si="3"/>
        <v>0</v>
      </c>
      <c r="K23" s="91">
        <f t="shared" si="3"/>
        <v>180.8799999999991</v>
      </c>
      <c r="L23" s="91">
        <f t="shared" si="3"/>
        <v>22553.08</v>
      </c>
      <c r="M23" s="91">
        <f t="shared" si="3"/>
        <v>83125</v>
      </c>
      <c r="N23" s="93">
        <f>L23/M23</f>
        <v>0.2713152481203008</v>
      </c>
      <c r="O23" s="2"/>
      <c r="P23" s="82">
        <f>SUM(P4:P22)</f>
        <v>0</v>
      </c>
      <c r="Q23" s="82">
        <f>SUM(Q4:Q22)</f>
        <v>0</v>
      </c>
      <c r="R23" s="82">
        <f>SUM(R4:R22)</f>
        <v>72.7</v>
      </c>
      <c r="S23" s="98">
        <f>SUM(S4:S22)</f>
        <v>0</v>
      </c>
      <c r="T23" s="99"/>
      <c r="U23" s="82">
        <f>P23+Q23+S23+R23+T23</f>
        <v>72.7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00" t="s">
        <v>33</v>
      </c>
      <c r="Q26" s="100"/>
      <c r="R26" s="100"/>
      <c r="S26" s="100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01" t="s">
        <v>29</v>
      </c>
      <c r="Q27" s="101"/>
      <c r="R27" s="101"/>
      <c r="S27" s="10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02">
        <v>42751</v>
      </c>
      <c r="Q28" s="105">
        <v>0.00256</v>
      </c>
      <c r="R28" s="105"/>
      <c r="S28" s="10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03"/>
      <c r="Q29" s="105"/>
      <c r="R29" s="105"/>
      <c r="S29" s="10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06" t="s">
        <v>45</v>
      </c>
      <c r="R31" s="10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08" t="s">
        <v>40</v>
      </c>
      <c r="R32" s="10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00" t="s">
        <v>30</v>
      </c>
      <c r="Q36" s="100"/>
      <c r="R36" s="100"/>
      <c r="S36" s="100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97" t="s">
        <v>31</v>
      </c>
      <c r="Q37" s="97"/>
      <c r="R37" s="97"/>
      <c r="S37" s="9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2">
        <v>42751</v>
      </c>
      <c r="Q38" s="104">
        <v>99724.98486</v>
      </c>
      <c r="R38" s="104"/>
      <c r="S38" s="10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03"/>
      <c r="Q39" s="104"/>
      <c r="R39" s="104"/>
      <c r="S39" s="10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47" t="s">
        <v>71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8"/>
      <c r="N26" s="148"/>
    </row>
    <row r="27" spans="1:16" ht="54" customHeight="1">
      <c r="A27" s="142" t="s">
        <v>32</v>
      </c>
      <c r="B27" s="138" t="s">
        <v>43</v>
      </c>
      <c r="C27" s="138"/>
      <c r="D27" s="132" t="s">
        <v>49</v>
      </c>
      <c r="E27" s="144"/>
      <c r="F27" s="145" t="s">
        <v>44</v>
      </c>
      <c r="G27" s="131"/>
      <c r="H27" s="146" t="s">
        <v>52</v>
      </c>
      <c r="I27" s="132"/>
      <c r="J27" s="139"/>
      <c r="K27" s="140"/>
      <c r="L27" s="135" t="s">
        <v>36</v>
      </c>
      <c r="M27" s="136"/>
      <c r="N27" s="137"/>
      <c r="O27" s="129" t="s">
        <v>72</v>
      </c>
      <c r="P27" s="130"/>
    </row>
    <row r="28" spans="1:16" ht="30.75" customHeight="1">
      <c r="A28" s="143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1"/>
      <c r="P28" s="132"/>
    </row>
    <row r="29" spans="1:16" ht="23.25" customHeight="1" thickBot="1">
      <c r="A29" s="44">
        <f>січень!Q38</f>
        <v>99724.98486</v>
      </c>
      <c r="B29" s="49">
        <v>600</v>
      </c>
      <c r="C29" s="49">
        <v>0</v>
      </c>
      <c r="D29" s="49">
        <v>0</v>
      </c>
      <c r="E29" s="49">
        <v>0</v>
      </c>
      <c r="F29" s="49">
        <v>400</v>
      </c>
      <c r="G29" s="49">
        <v>72.71</v>
      </c>
      <c r="H29" s="49">
        <v>1</v>
      </c>
      <c r="I29" s="49">
        <v>0</v>
      </c>
      <c r="J29" s="49"/>
      <c r="K29" s="49"/>
      <c r="L29" s="63">
        <f>H29+F29+D29+J29+B29</f>
        <v>1001</v>
      </c>
      <c r="M29" s="50">
        <f>C29+E29+G29+I29</f>
        <v>72.71</v>
      </c>
      <c r="N29" s="51">
        <f>M29-L29</f>
        <v>-928.29</v>
      </c>
      <c r="O29" s="133">
        <f>січень!Q28</f>
        <v>0.00256</v>
      </c>
      <c r="P29" s="13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11942.2</v>
      </c>
      <c r="F48" s="1" t="s">
        <v>22</v>
      </c>
      <c r="G48" s="6"/>
      <c r="H48" s="14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1172.15</v>
      </c>
      <c r="G49" s="6"/>
      <c r="H49" s="14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6992.79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218.94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662.72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879.3099999999981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22553.1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0</v>
      </c>
    </row>
    <row r="59" spans="1:3" ht="25.5">
      <c r="A59" s="83" t="s">
        <v>54</v>
      </c>
      <c r="B59" s="9">
        <f>D29</f>
        <v>0</v>
      </c>
      <c r="C59" s="9">
        <f>E29</f>
        <v>0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2017-01-16T09:12:56Z</dcterms:modified>
  <cp:category/>
  <cp:version/>
  <cp:contentType/>
  <cp:contentStatus/>
</cp:coreProperties>
</file>